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cb8fd4fc147f214/Desktop/"/>
    </mc:Choice>
  </mc:AlternateContent>
  <xr:revisionPtr revIDLastSave="99" documentId="8_{0FAFE72D-AA50-4755-98DD-BE09C6986D0F}" xr6:coauthVersionLast="47" xr6:coauthVersionMax="47" xr10:uidLastSave="{D45E3C02-2C1D-4BBF-9E28-A07A01368F69}"/>
  <bookViews>
    <workbookView xWindow="-120" yWindow="-120" windowWidth="29040" windowHeight="16440" xr2:uid="{10DE7C9B-DE2B-47F0-BEB7-69B734E73805}"/>
  </bookViews>
  <sheets>
    <sheet name="OptionRecordBook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3" i="1" l="1"/>
  <c r="F103" i="1"/>
  <c r="H102" i="1"/>
  <c r="F102" i="1"/>
  <c r="H101" i="1"/>
  <c r="F101" i="1"/>
  <c r="H100" i="1"/>
  <c r="F100" i="1"/>
  <c r="R99" i="1"/>
  <c r="H84" i="1"/>
  <c r="F84" i="1"/>
  <c r="H83" i="1"/>
  <c r="F83" i="1"/>
  <c r="H82" i="1"/>
  <c r="F82" i="1"/>
  <c r="H81" i="1"/>
  <c r="F81" i="1"/>
  <c r="R80" i="1"/>
  <c r="H65" i="1"/>
  <c r="F65" i="1"/>
  <c r="H64" i="1"/>
  <c r="F64" i="1"/>
  <c r="H63" i="1"/>
  <c r="F63" i="1"/>
  <c r="H62" i="1"/>
  <c r="F62" i="1"/>
  <c r="F77" i="1" s="1"/>
  <c r="R61" i="1"/>
  <c r="H46" i="1"/>
  <c r="F46" i="1"/>
  <c r="H45" i="1"/>
  <c r="F45" i="1"/>
  <c r="H44" i="1"/>
  <c r="F44" i="1"/>
  <c r="H43" i="1"/>
  <c r="H58" i="1" s="1"/>
  <c r="F43" i="1"/>
  <c r="R42" i="1"/>
  <c r="H27" i="1"/>
  <c r="F27" i="1"/>
  <c r="H26" i="1"/>
  <c r="F26" i="1"/>
  <c r="H25" i="1"/>
  <c r="F25" i="1"/>
  <c r="H24" i="1"/>
  <c r="F24" i="1"/>
  <c r="R23" i="1"/>
  <c r="H7" i="1"/>
  <c r="F7" i="1"/>
  <c r="R3" i="1"/>
  <c r="H6" i="1"/>
  <c r="F6" i="1"/>
  <c r="H5" i="1"/>
  <c r="F5" i="1"/>
  <c r="H4" i="1"/>
  <c r="F4" i="1"/>
  <c r="H96" i="1" l="1"/>
  <c r="F115" i="1"/>
  <c r="H115" i="1"/>
  <c r="F19" i="1"/>
  <c r="F39" i="1"/>
  <c r="H39" i="1"/>
  <c r="F58" i="1"/>
  <c r="J42" i="1" s="1"/>
  <c r="P42" i="1" s="1"/>
  <c r="T42" i="1" s="1"/>
  <c r="V42" i="1" s="1"/>
  <c r="H77" i="1"/>
  <c r="J61" i="1" s="1"/>
  <c r="P61" i="1" s="1"/>
  <c r="T61" i="1" s="1"/>
  <c r="V61" i="1" s="1"/>
  <c r="F96" i="1"/>
  <c r="J80" i="1" s="1"/>
  <c r="P80" i="1" s="1"/>
  <c r="T80" i="1" s="1"/>
  <c r="V80" i="1" s="1"/>
  <c r="H19" i="1"/>
  <c r="J3" i="1" l="1"/>
  <c r="P3" i="1" s="1"/>
  <c r="J99" i="1"/>
  <c r="P99" i="1" s="1"/>
  <c r="T99" i="1" s="1"/>
  <c r="V99" i="1" s="1"/>
  <c r="J23" i="1"/>
  <c r="P23" i="1" s="1"/>
  <c r="T23" i="1" s="1"/>
  <c r="V23" i="1" s="1"/>
  <c r="T3" i="1" l="1"/>
  <c r="V3" i="1" s="1"/>
  <c r="K1" i="1"/>
</calcChain>
</file>

<file path=xl/sharedStrings.xml><?xml version="1.0" encoding="utf-8"?>
<sst xmlns="http://schemas.openxmlformats.org/spreadsheetml/2006/main" count="121" uniqueCount="22">
  <si>
    <t>Symbol</t>
  </si>
  <si>
    <t>Cost Per Share</t>
  </si>
  <si>
    <t>Total Cost</t>
  </si>
  <si>
    <t>VLO</t>
  </si>
  <si>
    <t>Today Date</t>
  </si>
  <si>
    <t>Expi Date</t>
  </si>
  <si>
    <t>Strike Price</t>
  </si>
  <si>
    <t>Shares Qty</t>
  </si>
  <si>
    <t>Prem Received Per Contract</t>
  </si>
  <si>
    <t>Prem Paid Per Contract</t>
  </si>
  <si>
    <t>Total Premium Received</t>
  </si>
  <si>
    <t>Total Premium Paid</t>
  </si>
  <si>
    <t>Net Premium</t>
  </si>
  <si>
    <t>Capital Gain</t>
  </si>
  <si>
    <t>Dividend</t>
  </si>
  <si>
    <t>Total Profit</t>
  </si>
  <si>
    <t>Days</t>
  </si>
  <si>
    <t>%ROI</t>
  </si>
  <si>
    <t>%APR</t>
  </si>
  <si>
    <t>Total</t>
  </si>
  <si>
    <t>NVDA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</si>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</sst>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10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ED39-2F64-4AB2-AE1A-D27D6764CECF}">
  <dimension ref="A1:V115"/>
  <sheetViews>
    <sheetView tabSelected="1" topLeftCell="A15" workbookViewId="0">
      <selection activeCell="G30" sqref="G30"/>
    </sheetView>
  </sheetViews>
  <sheetFormatPr defaultRowHeight="15.75" x14ac:dyDescent="0.25"/>
  <cols>
    <col min="1" max="1" width="13.6640625" style="11" customWidth="1"/>
    <col min="2" max="2" width="15.83203125" style="11" customWidth="1"/>
    <col min="3" max="3" width="16" style="11" customWidth="1"/>
    <col min="4" max="4" width="13.33203125" style="11" customWidth="1"/>
    <col min="5" max="5" width="11.83203125" style="11" customWidth="1"/>
    <col min="6" max="7" width="22.83203125" style="11" customWidth="1"/>
    <col min="8" max="8" width="18" style="11" customWidth="1"/>
    <col min="9" max="10" width="20.6640625" style="11" customWidth="1"/>
    <col min="11" max="11" width="12.5" style="11" customWidth="1"/>
    <col min="12" max="12" width="11.6640625" style="11" customWidth="1"/>
    <col min="13" max="13" width="13.33203125" style="11" customWidth="1"/>
    <col min="14" max="14" width="9.33203125" style="11" customWidth="1"/>
    <col min="15" max="15" width="12.5" style="11" customWidth="1"/>
    <col min="16" max="16" width="8.5" style="11" customWidth="1"/>
    <col min="17" max="17" width="9.33203125" style="11"/>
    <col min="18" max="18" width="9.6640625" style="11" customWidth="1"/>
    <col min="19" max="21" width="9.33203125" style="11"/>
    <col min="22" max="22" width="9.6640625" style="11" bestFit="1" customWidth="1"/>
    <col min="23" max="16384" width="9.33203125" style="11"/>
  </cols>
  <sheetData>
    <row r="1" spans="1:22" s="9" customFormat="1" ht="27" customHeight="1" x14ac:dyDescent="0.2">
      <c r="J1" s="15" t="s">
        <v>21</v>
      </c>
      <c r="K1" s="9">
        <f>P3+P23+P42+P61+P80+P99</f>
        <v>9240</v>
      </c>
    </row>
    <row r="2" spans="1:22" s="1" customFormat="1" ht="27" customHeight="1" x14ac:dyDescent="0.2">
      <c r="E2" s="1" t="s">
        <v>0</v>
      </c>
      <c r="F2" s="12" t="s">
        <v>3</v>
      </c>
      <c r="G2" s="1" t="s">
        <v>1</v>
      </c>
      <c r="H2" s="12">
        <v>135</v>
      </c>
      <c r="I2" s="1" t="s">
        <v>2</v>
      </c>
      <c r="J2" s="12">
        <v>27000</v>
      </c>
    </row>
    <row r="3" spans="1:22" s="2" customFormat="1" ht="46.5" customHeight="1" x14ac:dyDescent="0.2">
      <c r="A3" s="2" t="s">
        <v>4</v>
      </c>
      <c r="B3" s="2" t="s">
        <v>5</v>
      </c>
      <c r="C3" s="2" t="s">
        <v>6</v>
      </c>
      <c r="D3" s="2" t="s">
        <v>7</v>
      </c>
      <c r="E3" s="3" t="s">
        <v>8</v>
      </c>
      <c r="F3" s="3" t="s">
        <v>10</v>
      </c>
      <c r="G3" s="3" t="s">
        <v>9</v>
      </c>
      <c r="H3" s="3" t="s">
        <v>11</v>
      </c>
      <c r="I3" s="13" t="s">
        <v>12</v>
      </c>
      <c r="J3" s="4">
        <f>F19-H19</f>
        <v>840</v>
      </c>
      <c r="K3" s="13" t="s">
        <v>13</v>
      </c>
      <c r="L3" s="4">
        <v>600</v>
      </c>
      <c r="M3" s="13" t="s">
        <v>14</v>
      </c>
      <c r="N3" s="4">
        <v>100</v>
      </c>
      <c r="O3" s="13" t="s">
        <v>15</v>
      </c>
      <c r="P3" s="4">
        <f>J3+L3+N3</f>
        <v>1540</v>
      </c>
      <c r="Q3" s="14" t="s">
        <v>16</v>
      </c>
      <c r="R3" s="5">
        <f ca="1">TODAY() - A4</f>
        <v>0</v>
      </c>
      <c r="S3" s="14" t="s">
        <v>17</v>
      </c>
      <c r="T3" s="6">
        <f>P3/J2</f>
        <v>5.7037037037037039E-2</v>
      </c>
      <c r="U3" s="14" t="s">
        <v>18</v>
      </c>
      <c r="V3" s="7" t="e">
        <f>365*T3/0</f>
        <v>#DIV/0!</v>
      </c>
    </row>
    <row r="4" spans="1:22" s="9" customFormat="1" x14ac:dyDescent="0.2">
      <c r="A4" s="8">
        <v>45835</v>
      </c>
      <c r="B4" s="8">
        <v>45870</v>
      </c>
      <c r="C4" s="9">
        <v>135</v>
      </c>
      <c r="D4" s="9">
        <v>200</v>
      </c>
      <c r="E4" s="9">
        <v>1</v>
      </c>
      <c r="F4" s="9">
        <f>D4*E4</f>
        <v>200</v>
      </c>
      <c r="G4" s="9">
        <v>0</v>
      </c>
      <c r="H4" s="9">
        <f>D4*G4</f>
        <v>0</v>
      </c>
    </row>
    <row r="5" spans="1:22" s="9" customFormat="1" x14ac:dyDescent="0.2">
      <c r="A5" s="8">
        <v>45841</v>
      </c>
      <c r="B5" s="8">
        <v>45884</v>
      </c>
      <c r="C5" s="9">
        <v>135</v>
      </c>
      <c r="D5" s="9">
        <v>200</v>
      </c>
      <c r="E5" s="9">
        <v>0.8</v>
      </c>
      <c r="F5" s="9">
        <f>D5*E5</f>
        <v>160</v>
      </c>
      <c r="G5" s="9">
        <v>0</v>
      </c>
      <c r="H5" s="9">
        <f>D5*G5</f>
        <v>0</v>
      </c>
    </row>
    <row r="6" spans="1:22" s="9" customFormat="1" x14ac:dyDescent="0.2">
      <c r="A6" s="8">
        <v>45841</v>
      </c>
      <c r="B6" s="8">
        <v>45884</v>
      </c>
      <c r="C6" s="9">
        <v>135</v>
      </c>
      <c r="D6" s="9">
        <v>200</v>
      </c>
      <c r="E6" s="9">
        <v>1.2</v>
      </c>
      <c r="F6" s="9">
        <f>D6*E6</f>
        <v>240</v>
      </c>
      <c r="G6" s="9">
        <v>0</v>
      </c>
      <c r="H6" s="9">
        <f>D6*G6</f>
        <v>0</v>
      </c>
    </row>
    <row r="7" spans="1:22" s="9" customFormat="1" x14ac:dyDescent="0.2">
      <c r="A7" s="8">
        <v>45841</v>
      </c>
      <c r="B7" s="8">
        <v>45884</v>
      </c>
      <c r="C7" s="9">
        <v>135</v>
      </c>
      <c r="D7" s="9">
        <v>200</v>
      </c>
      <c r="E7" s="9">
        <v>1.2</v>
      </c>
      <c r="F7" s="9">
        <f>D7*E7</f>
        <v>240</v>
      </c>
      <c r="G7" s="9">
        <v>0</v>
      </c>
      <c r="H7" s="9">
        <f>D7*G7</f>
        <v>0</v>
      </c>
    </row>
    <row r="8" spans="1:22" s="9" customFormat="1" x14ac:dyDescent="0.2"/>
    <row r="9" spans="1:22" s="9" customFormat="1" x14ac:dyDescent="0.2"/>
    <row r="10" spans="1:22" s="9" customFormat="1" x14ac:dyDescent="0.2"/>
    <row r="11" spans="1:22" s="9" customFormat="1" x14ac:dyDescent="0.2"/>
    <row r="12" spans="1:22" s="9" customFormat="1" x14ac:dyDescent="0.2"/>
    <row r="13" spans="1:22" s="9" customFormat="1" x14ac:dyDescent="0.2"/>
    <row r="14" spans="1:22" s="9" customFormat="1" x14ac:dyDescent="0.2"/>
    <row r="15" spans="1:22" s="9" customFormat="1" x14ac:dyDescent="0.2"/>
    <row r="16" spans="1:22" s="9" customFormat="1" x14ac:dyDescent="0.2"/>
    <row r="17" spans="1:22" s="9" customFormat="1" x14ac:dyDescent="0.2"/>
    <row r="18" spans="1:22" s="9" customFormat="1" x14ac:dyDescent="0.2"/>
    <row r="19" spans="1:22" s="7" customFormat="1" x14ac:dyDescent="0.2">
      <c r="A19" s="10" t="s">
        <v>19</v>
      </c>
      <c r="F19" s="10">
        <f>SUM(F4:F18)</f>
        <v>840</v>
      </c>
      <c r="H19" s="10">
        <f>SUM(H4:H18)</f>
        <v>0</v>
      </c>
    </row>
    <row r="20" spans="1:22" s="9" customFormat="1" x14ac:dyDescent="0.2"/>
    <row r="21" spans="1:22" s="9" customFormat="1" x14ac:dyDescent="0.2"/>
    <row r="22" spans="1:22" s="9" customFormat="1" x14ac:dyDescent="0.2">
      <c r="A22" s="1"/>
      <c r="B22" s="1"/>
      <c r="C22" s="1"/>
      <c r="D22" s="1"/>
      <c r="E22" s="1" t="s">
        <v>0</v>
      </c>
      <c r="F22" s="12" t="s">
        <v>20</v>
      </c>
      <c r="G22" s="1" t="s">
        <v>1</v>
      </c>
      <c r="H22" s="12">
        <v>135</v>
      </c>
      <c r="I22" s="1" t="s">
        <v>2</v>
      </c>
      <c r="J22" s="12">
        <v>27000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9" customFormat="1" ht="63" x14ac:dyDescent="0.2">
      <c r="A23" s="2" t="s">
        <v>4</v>
      </c>
      <c r="B23" s="2" t="s">
        <v>5</v>
      </c>
      <c r="C23" s="2" t="s">
        <v>6</v>
      </c>
      <c r="D23" s="2" t="s">
        <v>7</v>
      </c>
      <c r="E23" s="3" t="s">
        <v>8</v>
      </c>
      <c r="F23" s="3" t="s">
        <v>10</v>
      </c>
      <c r="G23" s="3" t="s">
        <v>9</v>
      </c>
      <c r="H23" s="3" t="s">
        <v>11</v>
      </c>
      <c r="I23" s="13" t="s">
        <v>12</v>
      </c>
      <c r="J23" s="4">
        <f>F39-H39</f>
        <v>840</v>
      </c>
      <c r="K23" s="13" t="s">
        <v>13</v>
      </c>
      <c r="L23" s="4">
        <v>600</v>
      </c>
      <c r="M23" s="13" t="s">
        <v>14</v>
      </c>
      <c r="N23" s="4">
        <v>100</v>
      </c>
      <c r="O23" s="13" t="s">
        <v>15</v>
      </c>
      <c r="P23" s="4">
        <f>J23+L23+N23</f>
        <v>1540</v>
      </c>
      <c r="Q23" s="14" t="s">
        <v>16</v>
      </c>
      <c r="R23" s="5">
        <f ca="1">TODAY() - A24</f>
        <v>0</v>
      </c>
      <c r="S23" s="14" t="s">
        <v>17</v>
      </c>
      <c r="T23" s="6">
        <f>P23/J22</f>
        <v>5.7037037037037039E-2</v>
      </c>
      <c r="U23" s="14" t="s">
        <v>18</v>
      </c>
      <c r="V23" s="7" t="e">
        <f>365*T23/0</f>
        <v>#DIV/0!</v>
      </c>
    </row>
    <row r="24" spans="1:22" s="9" customFormat="1" x14ac:dyDescent="0.2">
      <c r="A24" s="8">
        <v>45835</v>
      </c>
      <c r="B24" s="8">
        <v>45870</v>
      </c>
      <c r="C24" s="9">
        <v>135</v>
      </c>
      <c r="D24" s="9">
        <v>200</v>
      </c>
      <c r="E24" s="9">
        <v>1</v>
      </c>
      <c r="F24" s="9">
        <f>D24*E24</f>
        <v>200</v>
      </c>
      <c r="G24" s="9">
        <v>0</v>
      </c>
      <c r="H24" s="9">
        <f>D24*G24</f>
        <v>0</v>
      </c>
    </row>
    <row r="25" spans="1:22" s="9" customFormat="1" x14ac:dyDescent="0.2">
      <c r="A25" s="8">
        <v>45841</v>
      </c>
      <c r="B25" s="8">
        <v>45884</v>
      </c>
      <c r="C25" s="9">
        <v>135</v>
      </c>
      <c r="D25" s="9">
        <v>200</v>
      </c>
      <c r="E25" s="9">
        <v>0.8</v>
      </c>
      <c r="F25" s="9">
        <f>D25*E25</f>
        <v>160</v>
      </c>
      <c r="G25" s="9">
        <v>0</v>
      </c>
      <c r="H25" s="9">
        <f>D25*G25</f>
        <v>0</v>
      </c>
    </row>
    <row r="26" spans="1:22" s="9" customFormat="1" x14ac:dyDescent="0.2">
      <c r="A26" s="8">
        <v>45841</v>
      </c>
      <c r="B26" s="8">
        <v>45884</v>
      </c>
      <c r="C26" s="9">
        <v>135</v>
      </c>
      <c r="D26" s="9">
        <v>200</v>
      </c>
      <c r="E26" s="9">
        <v>1.2</v>
      </c>
      <c r="F26" s="9">
        <f>D26*E26</f>
        <v>240</v>
      </c>
      <c r="G26" s="9">
        <v>0</v>
      </c>
      <c r="H26" s="9">
        <f>D26*G26</f>
        <v>0</v>
      </c>
    </row>
    <row r="27" spans="1:22" s="9" customFormat="1" x14ac:dyDescent="0.2">
      <c r="A27" s="8">
        <v>45841</v>
      </c>
      <c r="B27" s="8">
        <v>45884</v>
      </c>
      <c r="C27" s="9">
        <v>135</v>
      </c>
      <c r="D27" s="9">
        <v>200</v>
      </c>
      <c r="E27" s="9">
        <v>1.2</v>
      </c>
      <c r="F27" s="9">
        <f>D27*E27</f>
        <v>240</v>
      </c>
      <c r="G27" s="9">
        <v>0</v>
      </c>
      <c r="H27" s="9">
        <f>D27*G27</f>
        <v>0</v>
      </c>
    </row>
    <row r="28" spans="1:22" s="9" customFormat="1" x14ac:dyDescent="0.2"/>
    <row r="29" spans="1:22" s="9" customFormat="1" x14ac:dyDescent="0.2"/>
    <row r="30" spans="1:22" s="9" customFormat="1" x14ac:dyDescent="0.2"/>
    <row r="31" spans="1:22" s="9" customFormat="1" x14ac:dyDescent="0.2"/>
    <row r="32" spans="1:22" s="9" customFormat="1" x14ac:dyDescent="0.2"/>
    <row r="33" spans="1:22" s="9" customFormat="1" x14ac:dyDescent="0.2"/>
    <row r="34" spans="1:22" s="9" customFormat="1" x14ac:dyDescent="0.2"/>
    <row r="35" spans="1:22" s="9" customFormat="1" x14ac:dyDescent="0.2"/>
    <row r="36" spans="1:2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5">
      <c r="A39" s="10" t="s">
        <v>19</v>
      </c>
      <c r="B39" s="7"/>
      <c r="C39" s="7"/>
      <c r="D39" s="7"/>
      <c r="E39" s="7"/>
      <c r="F39" s="10">
        <f>SUM(F24:F38)</f>
        <v>840</v>
      </c>
      <c r="G39" s="7"/>
      <c r="H39" s="10">
        <f>SUM(H24:H38)</f>
        <v>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1" spans="1:22" x14ac:dyDescent="0.25">
      <c r="A41" s="1"/>
      <c r="B41" s="1"/>
      <c r="C41" s="1"/>
      <c r="D41" s="1"/>
      <c r="E41" s="1" t="s">
        <v>0</v>
      </c>
      <c r="F41" s="12" t="s">
        <v>20</v>
      </c>
      <c r="G41" s="1" t="s">
        <v>1</v>
      </c>
      <c r="H41" s="12">
        <v>135</v>
      </c>
      <c r="I41" s="1" t="s">
        <v>2</v>
      </c>
      <c r="J41" s="12">
        <v>27000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63" x14ac:dyDescent="0.25">
      <c r="A42" s="2" t="s">
        <v>4</v>
      </c>
      <c r="B42" s="2" t="s">
        <v>5</v>
      </c>
      <c r="C42" s="2" t="s">
        <v>6</v>
      </c>
      <c r="D42" s="2" t="s">
        <v>7</v>
      </c>
      <c r="E42" s="3" t="s">
        <v>8</v>
      </c>
      <c r="F42" s="3" t="s">
        <v>10</v>
      </c>
      <c r="G42" s="3" t="s">
        <v>9</v>
      </c>
      <c r="H42" s="3" t="s">
        <v>11</v>
      </c>
      <c r="I42" s="13" t="s">
        <v>12</v>
      </c>
      <c r="J42" s="4">
        <f>F58-H58</f>
        <v>840</v>
      </c>
      <c r="K42" s="13" t="s">
        <v>13</v>
      </c>
      <c r="L42" s="4">
        <v>600</v>
      </c>
      <c r="M42" s="13" t="s">
        <v>14</v>
      </c>
      <c r="N42" s="4">
        <v>100</v>
      </c>
      <c r="O42" s="13" t="s">
        <v>15</v>
      </c>
      <c r="P42" s="4">
        <f>J42+L42+N42</f>
        <v>1540</v>
      </c>
      <c r="Q42" s="14" t="s">
        <v>16</v>
      </c>
      <c r="R42" s="5">
        <f ca="1">TODAY() - A43</f>
        <v>0</v>
      </c>
      <c r="S42" s="14" t="s">
        <v>17</v>
      </c>
      <c r="T42" s="6">
        <f>P42/J41</f>
        <v>5.7037037037037039E-2</v>
      </c>
      <c r="U42" s="14" t="s">
        <v>18</v>
      </c>
      <c r="V42" s="7" t="e">
        <f>365*T42/0</f>
        <v>#DIV/0!</v>
      </c>
    </row>
    <row r="43" spans="1:22" x14ac:dyDescent="0.25">
      <c r="A43" s="8">
        <v>45835</v>
      </c>
      <c r="B43" s="8">
        <v>45870</v>
      </c>
      <c r="C43" s="9">
        <v>135</v>
      </c>
      <c r="D43" s="9">
        <v>200</v>
      </c>
      <c r="E43" s="9">
        <v>1</v>
      </c>
      <c r="F43" s="9">
        <f>D43*E43</f>
        <v>200</v>
      </c>
      <c r="G43" s="9">
        <v>0</v>
      </c>
      <c r="H43" s="9">
        <f>D43*G43</f>
        <v>0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x14ac:dyDescent="0.25">
      <c r="A44" s="8">
        <v>45841</v>
      </c>
      <c r="B44" s="8">
        <v>45884</v>
      </c>
      <c r="C44" s="9">
        <v>135</v>
      </c>
      <c r="D44" s="9">
        <v>200</v>
      </c>
      <c r="E44" s="9">
        <v>0.8</v>
      </c>
      <c r="F44" s="9">
        <f>D44*E44</f>
        <v>160</v>
      </c>
      <c r="G44" s="9">
        <v>0</v>
      </c>
      <c r="H44" s="9">
        <f>D44*G44</f>
        <v>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x14ac:dyDescent="0.25">
      <c r="A45" s="8">
        <v>45841</v>
      </c>
      <c r="B45" s="8">
        <v>45884</v>
      </c>
      <c r="C45" s="9">
        <v>135</v>
      </c>
      <c r="D45" s="9">
        <v>200</v>
      </c>
      <c r="E45" s="9">
        <v>1.2</v>
      </c>
      <c r="F45" s="9">
        <f>D45*E45</f>
        <v>240</v>
      </c>
      <c r="G45" s="9">
        <v>0</v>
      </c>
      <c r="H45" s="9">
        <f>D45*G45</f>
        <v>0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x14ac:dyDescent="0.25">
      <c r="A46" s="8">
        <v>45841</v>
      </c>
      <c r="B46" s="8">
        <v>45884</v>
      </c>
      <c r="C46" s="9">
        <v>135</v>
      </c>
      <c r="D46" s="9">
        <v>200</v>
      </c>
      <c r="E46" s="9">
        <v>1.2</v>
      </c>
      <c r="F46" s="9">
        <f>D46*E46</f>
        <v>240</v>
      </c>
      <c r="G46" s="9">
        <v>0</v>
      </c>
      <c r="H46" s="9">
        <f>D46*G46</f>
        <v>0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x14ac:dyDescent="0.25">
      <c r="A58" s="10" t="s">
        <v>19</v>
      </c>
      <c r="B58" s="7"/>
      <c r="C58" s="7"/>
      <c r="D58" s="7"/>
      <c r="E58" s="7"/>
      <c r="F58" s="10">
        <f>SUM(F43:F57)</f>
        <v>840</v>
      </c>
      <c r="G58" s="7"/>
      <c r="H58" s="10">
        <f>SUM(H43:H57)</f>
        <v>0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60" spans="1:22" x14ac:dyDescent="0.25">
      <c r="A60" s="1"/>
      <c r="B60" s="1"/>
      <c r="C60" s="1"/>
      <c r="D60" s="1"/>
      <c r="E60" s="1" t="s">
        <v>0</v>
      </c>
      <c r="F60" s="12" t="s">
        <v>20</v>
      </c>
      <c r="G60" s="1" t="s">
        <v>1</v>
      </c>
      <c r="H60" s="12">
        <v>135</v>
      </c>
      <c r="I60" s="1" t="s">
        <v>2</v>
      </c>
      <c r="J60" s="12">
        <v>27000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63" x14ac:dyDescent="0.25">
      <c r="A61" s="2" t="s">
        <v>4</v>
      </c>
      <c r="B61" s="2" t="s">
        <v>5</v>
      </c>
      <c r="C61" s="2" t="s">
        <v>6</v>
      </c>
      <c r="D61" s="2" t="s">
        <v>7</v>
      </c>
      <c r="E61" s="3" t="s">
        <v>8</v>
      </c>
      <c r="F61" s="3" t="s">
        <v>10</v>
      </c>
      <c r="G61" s="3" t="s">
        <v>9</v>
      </c>
      <c r="H61" s="3" t="s">
        <v>11</v>
      </c>
      <c r="I61" s="13" t="s">
        <v>12</v>
      </c>
      <c r="J61" s="4">
        <f>F77-H77</f>
        <v>840</v>
      </c>
      <c r="K61" s="13" t="s">
        <v>13</v>
      </c>
      <c r="L61" s="4">
        <v>600</v>
      </c>
      <c r="M61" s="13" t="s">
        <v>14</v>
      </c>
      <c r="N61" s="4">
        <v>100</v>
      </c>
      <c r="O61" s="13" t="s">
        <v>15</v>
      </c>
      <c r="P61" s="4">
        <f>J61+L61+N61</f>
        <v>1540</v>
      </c>
      <c r="Q61" s="14" t="s">
        <v>16</v>
      </c>
      <c r="R61" s="5">
        <f ca="1">TODAY() - A62</f>
        <v>0</v>
      </c>
      <c r="S61" s="14" t="s">
        <v>17</v>
      </c>
      <c r="T61" s="6">
        <f>P61/J60</f>
        <v>5.7037037037037039E-2</v>
      </c>
      <c r="U61" s="14" t="s">
        <v>18</v>
      </c>
      <c r="V61" s="7" t="e">
        <f>365*T61/0</f>
        <v>#DIV/0!</v>
      </c>
    </row>
    <row r="62" spans="1:22" x14ac:dyDescent="0.25">
      <c r="A62" s="8">
        <v>45835</v>
      </c>
      <c r="B62" s="8">
        <v>45870</v>
      </c>
      <c r="C62" s="9">
        <v>135</v>
      </c>
      <c r="D62" s="9">
        <v>200</v>
      </c>
      <c r="E62" s="9">
        <v>1</v>
      </c>
      <c r="F62" s="9">
        <f>D62*E62</f>
        <v>200</v>
      </c>
      <c r="G62" s="9">
        <v>0</v>
      </c>
      <c r="H62" s="9">
        <f>D62*G62</f>
        <v>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x14ac:dyDescent="0.25">
      <c r="A63" s="8">
        <v>45841</v>
      </c>
      <c r="B63" s="8">
        <v>45884</v>
      </c>
      <c r="C63" s="9">
        <v>135</v>
      </c>
      <c r="D63" s="9">
        <v>200</v>
      </c>
      <c r="E63" s="9">
        <v>0.8</v>
      </c>
      <c r="F63" s="9">
        <f>D63*E63</f>
        <v>160</v>
      </c>
      <c r="G63" s="9">
        <v>0</v>
      </c>
      <c r="H63" s="9">
        <f>D63*G63</f>
        <v>0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x14ac:dyDescent="0.25">
      <c r="A64" s="8">
        <v>45841</v>
      </c>
      <c r="B64" s="8">
        <v>45884</v>
      </c>
      <c r="C64" s="9">
        <v>135</v>
      </c>
      <c r="D64" s="9">
        <v>200</v>
      </c>
      <c r="E64" s="9">
        <v>1.2</v>
      </c>
      <c r="F64" s="9">
        <f>D64*E64</f>
        <v>240</v>
      </c>
      <c r="G64" s="9">
        <v>0</v>
      </c>
      <c r="H64" s="9">
        <f>D64*G64</f>
        <v>0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x14ac:dyDescent="0.25">
      <c r="A65" s="8">
        <v>45841</v>
      </c>
      <c r="B65" s="8">
        <v>45884</v>
      </c>
      <c r="C65" s="9">
        <v>135</v>
      </c>
      <c r="D65" s="9">
        <v>200</v>
      </c>
      <c r="E65" s="9">
        <v>1.2</v>
      </c>
      <c r="F65" s="9">
        <f>D65*E65</f>
        <v>240</v>
      </c>
      <c r="G65" s="9">
        <v>0</v>
      </c>
      <c r="H65" s="9">
        <f>D65*G65</f>
        <v>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x14ac:dyDescent="0.25">
      <c r="A77" s="10" t="s">
        <v>19</v>
      </c>
      <c r="B77" s="7"/>
      <c r="C77" s="7"/>
      <c r="D77" s="7"/>
      <c r="E77" s="7"/>
      <c r="F77" s="10">
        <f>SUM(F62:F76)</f>
        <v>840</v>
      </c>
      <c r="G77" s="7"/>
      <c r="H77" s="10">
        <f>SUM(H62:H76)</f>
        <v>0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9" spans="1:22" x14ac:dyDescent="0.25">
      <c r="A79" s="1"/>
      <c r="B79" s="1"/>
      <c r="C79" s="1"/>
      <c r="D79" s="1"/>
      <c r="E79" s="1" t="s">
        <v>0</v>
      </c>
      <c r="F79" s="12" t="s">
        <v>20</v>
      </c>
      <c r="G79" s="1" t="s">
        <v>1</v>
      </c>
      <c r="H79" s="12">
        <v>135</v>
      </c>
      <c r="I79" s="1" t="s">
        <v>2</v>
      </c>
      <c r="J79" s="12">
        <v>27000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63" x14ac:dyDescent="0.25">
      <c r="A80" s="2" t="s">
        <v>4</v>
      </c>
      <c r="B80" s="2" t="s">
        <v>5</v>
      </c>
      <c r="C80" s="2" t="s">
        <v>6</v>
      </c>
      <c r="D80" s="2" t="s">
        <v>7</v>
      </c>
      <c r="E80" s="3" t="s">
        <v>8</v>
      </c>
      <c r="F80" s="3" t="s">
        <v>10</v>
      </c>
      <c r="G80" s="3" t="s">
        <v>9</v>
      </c>
      <c r="H80" s="3" t="s">
        <v>11</v>
      </c>
      <c r="I80" s="13" t="s">
        <v>12</v>
      </c>
      <c r="J80" s="4">
        <f>F96-H96</f>
        <v>840</v>
      </c>
      <c r="K80" s="13" t="s">
        <v>13</v>
      </c>
      <c r="L80" s="4">
        <v>600</v>
      </c>
      <c r="M80" s="13" t="s">
        <v>14</v>
      </c>
      <c r="N80" s="4">
        <v>100</v>
      </c>
      <c r="O80" s="13" t="s">
        <v>15</v>
      </c>
      <c r="P80" s="4">
        <f>J80+L80+N80</f>
        <v>1540</v>
      </c>
      <c r="Q80" s="14" t="s">
        <v>16</v>
      </c>
      <c r="R80" s="5">
        <f ca="1">TODAY() - A81</f>
        <v>0</v>
      </c>
      <c r="S80" s="14" t="s">
        <v>17</v>
      </c>
      <c r="T80" s="6">
        <f>P80/J79</f>
        <v>5.7037037037037039E-2</v>
      </c>
      <c r="U80" s="14" t="s">
        <v>18</v>
      </c>
      <c r="V80" s="7" t="e">
        <f>365*T80/0</f>
        <v>#DIV/0!</v>
      </c>
    </row>
    <row r="81" spans="1:22" x14ac:dyDescent="0.25">
      <c r="A81" s="8">
        <v>45835</v>
      </c>
      <c r="B81" s="8">
        <v>45870</v>
      </c>
      <c r="C81" s="9">
        <v>135</v>
      </c>
      <c r="D81" s="9">
        <v>200</v>
      </c>
      <c r="E81" s="9">
        <v>1</v>
      </c>
      <c r="F81" s="9">
        <f>D81*E81</f>
        <v>200</v>
      </c>
      <c r="G81" s="9">
        <v>0</v>
      </c>
      <c r="H81" s="9">
        <f>D81*G81</f>
        <v>0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x14ac:dyDescent="0.25">
      <c r="A82" s="8">
        <v>45841</v>
      </c>
      <c r="B82" s="8">
        <v>45884</v>
      </c>
      <c r="C82" s="9">
        <v>135</v>
      </c>
      <c r="D82" s="9">
        <v>200</v>
      </c>
      <c r="E82" s="9">
        <v>0.8</v>
      </c>
      <c r="F82" s="9">
        <f>D82*E82</f>
        <v>160</v>
      </c>
      <c r="G82" s="9">
        <v>0</v>
      </c>
      <c r="H82" s="9">
        <f>D82*G82</f>
        <v>0</v>
      </c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x14ac:dyDescent="0.25">
      <c r="A83" s="8">
        <v>45841</v>
      </c>
      <c r="B83" s="8">
        <v>45884</v>
      </c>
      <c r="C83" s="9">
        <v>135</v>
      </c>
      <c r="D83" s="9">
        <v>200</v>
      </c>
      <c r="E83" s="9">
        <v>1.2</v>
      </c>
      <c r="F83" s="9">
        <f>D83*E83</f>
        <v>240</v>
      </c>
      <c r="G83" s="9">
        <v>0</v>
      </c>
      <c r="H83" s="9">
        <f>D83*G83</f>
        <v>0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x14ac:dyDescent="0.25">
      <c r="A84" s="8">
        <v>45841</v>
      </c>
      <c r="B84" s="8">
        <v>45884</v>
      </c>
      <c r="C84" s="9">
        <v>135</v>
      </c>
      <c r="D84" s="9">
        <v>200</v>
      </c>
      <c r="E84" s="9">
        <v>1.2</v>
      </c>
      <c r="F84" s="9">
        <f>D84*E84</f>
        <v>240</v>
      </c>
      <c r="G84" s="9">
        <v>0</v>
      </c>
      <c r="H84" s="9">
        <f>D84*G84</f>
        <v>0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x14ac:dyDescent="0.25">
      <c r="A96" s="10" t="s">
        <v>19</v>
      </c>
      <c r="B96" s="7"/>
      <c r="C96" s="7"/>
      <c r="D96" s="7"/>
      <c r="E96" s="7"/>
      <c r="F96" s="10">
        <f>SUM(F81:F95)</f>
        <v>840</v>
      </c>
      <c r="G96" s="7"/>
      <c r="H96" s="10">
        <f>SUM(H81:H95)</f>
        <v>0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8" spans="1:22" x14ac:dyDescent="0.25">
      <c r="A98" s="1"/>
      <c r="B98" s="1"/>
      <c r="C98" s="1"/>
      <c r="D98" s="1"/>
      <c r="E98" s="1" t="s">
        <v>0</v>
      </c>
      <c r="F98" s="12" t="s">
        <v>20</v>
      </c>
      <c r="G98" s="1" t="s">
        <v>1</v>
      </c>
      <c r="H98" s="12">
        <v>135</v>
      </c>
      <c r="I98" s="1" t="s">
        <v>2</v>
      </c>
      <c r="J98" s="12">
        <v>27000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63" x14ac:dyDescent="0.25">
      <c r="A99" s="2" t="s">
        <v>4</v>
      </c>
      <c r="B99" s="2" t="s">
        <v>5</v>
      </c>
      <c r="C99" s="2" t="s">
        <v>6</v>
      </c>
      <c r="D99" s="2" t="s">
        <v>7</v>
      </c>
      <c r="E99" s="3" t="s">
        <v>8</v>
      </c>
      <c r="F99" s="3" t="s">
        <v>10</v>
      </c>
      <c r="G99" s="3" t="s">
        <v>9</v>
      </c>
      <c r="H99" s="3" t="s">
        <v>11</v>
      </c>
      <c r="I99" s="13" t="s">
        <v>12</v>
      </c>
      <c r="J99" s="4">
        <f>F115-H115</f>
        <v>840</v>
      </c>
      <c r="K99" s="13" t="s">
        <v>13</v>
      </c>
      <c r="L99" s="4">
        <v>600</v>
      </c>
      <c r="M99" s="13" t="s">
        <v>14</v>
      </c>
      <c r="N99" s="4">
        <v>100</v>
      </c>
      <c r="O99" s="13" t="s">
        <v>15</v>
      </c>
      <c r="P99" s="4">
        <f>J99+L99+N99</f>
        <v>1540</v>
      </c>
      <c r="Q99" s="14" t="s">
        <v>16</v>
      </c>
      <c r="R99" s="5">
        <f ca="1">TODAY() - A100</f>
        <v>0</v>
      </c>
      <c r="S99" s="14" t="s">
        <v>17</v>
      </c>
      <c r="T99" s="6">
        <f>P99/J98</f>
        <v>5.7037037037037039E-2</v>
      </c>
      <c r="U99" s="14" t="s">
        <v>18</v>
      </c>
      <c r="V99" s="7" t="e">
        <f>365*T99/0</f>
        <v>#DIV/0!</v>
      </c>
    </row>
    <row r="100" spans="1:22" x14ac:dyDescent="0.25">
      <c r="A100" s="8">
        <v>45835</v>
      </c>
      <c r="B100" s="8">
        <v>45870</v>
      </c>
      <c r="C100" s="9">
        <v>135</v>
      </c>
      <c r="D100" s="9">
        <v>200</v>
      </c>
      <c r="E100" s="9">
        <v>1</v>
      </c>
      <c r="F100" s="9">
        <f>D100*E100</f>
        <v>200</v>
      </c>
      <c r="G100" s="9">
        <v>0</v>
      </c>
      <c r="H100" s="9">
        <f>D100*G100</f>
        <v>0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x14ac:dyDescent="0.25">
      <c r="A101" s="8">
        <v>45841</v>
      </c>
      <c r="B101" s="8">
        <v>45884</v>
      </c>
      <c r="C101" s="9">
        <v>135</v>
      </c>
      <c r="D101" s="9">
        <v>200</v>
      </c>
      <c r="E101" s="9">
        <v>0.8</v>
      </c>
      <c r="F101" s="9">
        <f>D101*E101</f>
        <v>160</v>
      </c>
      <c r="G101" s="9">
        <v>0</v>
      </c>
      <c r="H101" s="9">
        <f>D101*G101</f>
        <v>0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x14ac:dyDescent="0.25">
      <c r="A102" s="8">
        <v>45841</v>
      </c>
      <c r="B102" s="8">
        <v>45884</v>
      </c>
      <c r="C102" s="9">
        <v>135</v>
      </c>
      <c r="D102" s="9">
        <v>200</v>
      </c>
      <c r="E102" s="9">
        <v>1.2</v>
      </c>
      <c r="F102" s="9">
        <f>D102*E102</f>
        <v>240</v>
      </c>
      <c r="G102" s="9">
        <v>0</v>
      </c>
      <c r="H102" s="9">
        <f>D102*G102</f>
        <v>0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x14ac:dyDescent="0.25">
      <c r="A103" s="8">
        <v>45841</v>
      </c>
      <c r="B103" s="8">
        <v>45884</v>
      </c>
      <c r="C103" s="9">
        <v>135</v>
      </c>
      <c r="D103" s="9">
        <v>200</v>
      </c>
      <c r="E103" s="9">
        <v>1.2</v>
      </c>
      <c r="F103" s="9">
        <f>D103*E103</f>
        <v>240</v>
      </c>
      <c r="G103" s="9">
        <v>0</v>
      </c>
      <c r="H103" s="9">
        <f>D103*G103</f>
        <v>0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x14ac:dyDescent="0.25">
      <c r="A115" s="10" t="s">
        <v>19</v>
      </c>
      <c r="B115" s="7"/>
      <c r="C115" s="7"/>
      <c r="D115" s="7"/>
      <c r="E115" s="7"/>
      <c r="F115" s="10">
        <f>SUM(F100:F114)</f>
        <v>840</v>
      </c>
      <c r="G115" s="7"/>
      <c r="H115" s="10">
        <f>SUM(H100:H114)</f>
        <v>0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OptionRecordBook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 Shroff</dc:creator>
  <cp:lastModifiedBy>Manan Shroff</cp:lastModifiedBy>
  <dcterms:created xsi:type="dcterms:W3CDTF">2025-06-27T22:00:13Z</dcterms:created>
  <dcterms:modified xsi:type="dcterms:W3CDTF">2025-06-27T22:28:48Z</dcterms:modified>
</cp:coreProperties>
</file>